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5" i="1" l="1"/>
  <c r="I45" i="1"/>
  <c r="H45" i="1" s="1"/>
  <c r="F45" i="1"/>
  <c r="J44" i="1"/>
  <c r="I44" i="1"/>
  <c r="H44" i="1" s="1"/>
  <c r="F44" i="1"/>
  <c r="J43" i="1"/>
  <c r="I43" i="1"/>
  <c r="H43" i="1" s="1"/>
  <c r="F43" i="1"/>
  <c r="J42" i="1"/>
  <c r="I42" i="1"/>
  <c r="H42" i="1" s="1"/>
  <c r="F42" i="1"/>
  <c r="J41" i="1"/>
  <c r="I41" i="1"/>
  <c r="H41" i="1" s="1"/>
  <c r="F41" i="1"/>
  <c r="J40" i="1"/>
  <c r="I40" i="1"/>
  <c r="H40" i="1" s="1"/>
  <c r="F40" i="1"/>
  <c r="J39" i="1"/>
  <c r="I39" i="1"/>
  <c r="H39" i="1" s="1"/>
  <c r="F39" i="1"/>
  <c r="J38" i="1"/>
  <c r="I38" i="1"/>
  <c r="H38" i="1" s="1"/>
  <c r="F38" i="1"/>
  <c r="J37" i="1"/>
  <c r="I37" i="1"/>
  <c r="H37" i="1" s="1"/>
  <c r="F37" i="1"/>
  <c r="J36" i="1"/>
  <c r="I36" i="1"/>
  <c r="H36" i="1" s="1"/>
  <c r="F36" i="1"/>
  <c r="J35" i="1"/>
  <c r="I35" i="1"/>
  <c r="H35" i="1" s="1"/>
  <c r="F35" i="1"/>
  <c r="J34" i="1"/>
  <c r="I34" i="1"/>
  <c r="H34" i="1" s="1"/>
  <c r="F34" i="1"/>
  <c r="I33" i="1" l="1"/>
  <c r="I32" i="1"/>
  <c r="I31" i="1"/>
  <c r="I30" i="1"/>
  <c r="I29" i="1"/>
  <c r="I28" i="1"/>
  <c r="I27" i="1"/>
  <c r="I26" i="1"/>
  <c r="I25" i="1"/>
  <c r="I24" i="1"/>
  <c r="I23" i="1"/>
  <c r="I22" i="1"/>
  <c r="J30" i="1" l="1"/>
  <c r="J31" i="1"/>
  <c r="J32" i="1"/>
  <c r="J33" i="1"/>
  <c r="H30" i="1"/>
  <c r="H31" i="1"/>
  <c r="H32" i="1"/>
  <c r="H33" i="1"/>
  <c r="F30" i="1"/>
  <c r="F31" i="1"/>
  <c r="F32" i="1"/>
  <c r="F33" i="1"/>
  <c r="J22" i="1"/>
  <c r="J23" i="1"/>
  <c r="J24" i="1"/>
  <c r="J25" i="1"/>
  <c r="J26" i="1"/>
  <c r="J27" i="1"/>
  <c r="J28" i="1"/>
  <c r="J29" i="1"/>
  <c r="H22" i="1"/>
  <c r="H23" i="1"/>
  <c r="H24" i="1"/>
  <c r="H25" i="1"/>
  <c r="H26" i="1"/>
  <c r="H27" i="1"/>
  <c r="H28" i="1"/>
  <c r="H29" i="1"/>
  <c r="F22" i="1"/>
  <c r="F23" i="1"/>
  <c r="F24" i="1"/>
  <c r="F25" i="1"/>
  <c r="F26" i="1"/>
  <c r="F27" i="1"/>
  <c r="F28" i="1"/>
  <c r="F29" i="1"/>
  <c r="F17" i="1" l="1"/>
  <c r="I17" i="1"/>
  <c r="H17" i="1" s="1"/>
  <c r="J17" i="1"/>
  <c r="F18" i="1"/>
  <c r="I18" i="1"/>
  <c r="H18" i="1" s="1"/>
  <c r="J18" i="1"/>
  <c r="F19" i="1"/>
  <c r="I19" i="1"/>
  <c r="H19" i="1" s="1"/>
  <c r="J19" i="1"/>
  <c r="F20" i="1"/>
  <c r="I20" i="1"/>
  <c r="H20" i="1" s="1"/>
  <c r="J20" i="1"/>
  <c r="J21" i="1" l="1"/>
  <c r="I21" i="1"/>
  <c r="H21" i="1" s="1"/>
  <c r="F21" i="1"/>
  <c r="I14" i="1" l="1"/>
  <c r="I15" i="1"/>
  <c r="I16" i="1"/>
  <c r="I13" i="1"/>
  <c r="H14" i="1" l="1"/>
  <c r="H15" i="1"/>
  <c r="H16" i="1"/>
  <c r="J14" i="1"/>
  <c r="J15" i="1"/>
  <c r="J16" i="1"/>
  <c r="J13" i="1"/>
  <c r="H13" i="1"/>
  <c r="F14" i="1"/>
  <c r="F15" i="1"/>
  <c r="F16" i="1"/>
  <c r="F13" i="1"/>
  <c r="J46" i="1" l="1"/>
  <c r="F46" i="1"/>
  <c r="F47" i="1" s="1"/>
  <c r="F48" i="1" s="1"/>
  <c r="H46" i="1"/>
  <c r="J47" i="1" l="1"/>
  <c r="J48" i="1" s="1"/>
  <c r="H47" i="1"/>
  <c r="H48" i="1" s="1"/>
</calcChain>
</file>

<file path=xl/sharedStrings.xml><?xml version="1.0" encoding="utf-8"?>
<sst xmlns="http://schemas.openxmlformats.org/spreadsheetml/2006/main" count="78" uniqueCount="38">
  <si>
    <t>Акт</t>
  </si>
  <si>
    <t xml:space="preserve">г. Павловск                                                           </t>
  </si>
  <si>
    <t>выполнил работыпо уборке усовершенствованных и неусовершенствованных покрытий, газонов не в полном объёме, по следующим</t>
  </si>
  <si>
    <t>адресам (кадастровым кварталам):</t>
  </si>
  <si>
    <t>№ п/п</t>
  </si>
  <si>
    <t>№ кадастрового квартала                       Адрес</t>
  </si>
  <si>
    <t>Вид покрытия</t>
  </si>
  <si>
    <t>Предельный норматив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</si>
  <si>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</si>
  <si>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</si>
  <si>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</si>
  <si>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</si>
  <si>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</si>
  <si>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</si>
  <si>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</si>
  <si>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Итого по кадастровым кварталам:</t>
  </si>
  <si>
    <t>Итого с НДС 18%</t>
  </si>
  <si>
    <t>16204 -  ограничен улицами: ул.Березовая, ул. Слуцкая, Витебская ж/д</t>
  </si>
  <si>
    <t>Неусовершенствованные покрытия</t>
  </si>
  <si>
    <t>газоны</t>
  </si>
  <si>
    <t>юридическими лицами либо отнесено к полномочиям исполнительных органов государственной власти Санкт - Петербурга в 2016 году"</t>
  </si>
  <si>
    <t>По муниципальному контракту № МК -025</t>
  </si>
  <si>
    <t>Мы нижеподписавшиеся, Глава Местной администрации города Павловска М.Ю. Сызранцев, Генеральный директор ООО "Техно -Сервис"</t>
  </si>
  <si>
    <t>Ю.С. Григорьев, составили настоящий акт о том, что при выполнении работ в соответствии с муниципальным контрактом</t>
  </si>
  <si>
    <t>за исключением земельных участков, обеспечение уборки и санитарной очистки которых осуществляется гражданами и</t>
  </si>
  <si>
    <t>от 5 апреля 2016 года №МК - 025  "по уборке и санитарной очистке территорий муниципального образования города Павловска,</t>
  </si>
  <si>
    <t>Генеральный директор ООО "Техно-Сервис"                                                                 Ю.С. Григорьев</t>
  </si>
  <si>
    <t>16257 - ограничен улицами: Партизанский пер., ул. 1-ая Краснофлотская, Садовая ул., ул. 9 -го Января</t>
  </si>
  <si>
    <t>16219 - ограничен улицами: Березовая ул., ул. 1-ая Советская, Гуммолосаровская ул., ул. Толмачева</t>
  </si>
  <si>
    <t>16417 -  ограничен улицами: Горная ул., Пионерская ул., Павловское ш., дорога на Гамболово,  дор. Попово-Динамо, правый берег р.Поповка</t>
  </si>
  <si>
    <t>16413Б - ограничен улицами: Пионерская ул., 6-ой проезд, от Пионерской до Новой, Павловское ш.</t>
  </si>
  <si>
    <t>Итого с понижающим коэффициентом 0,4099999888267</t>
  </si>
  <si>
    <t>16215 - ограничен улицами: ул. Конюшенная, ул. Правды, ул. Гуммолосаровская, ул. Васенко</t>
  </si>
  <si>
    <t>16208 - ограничен улицами: ул. Мичурина, Елизаветинская ул., ул. Правды, р. Тызьва</t>
  </si>
  <si>
    <t>16213 - ограничен улицами: ул. Мичурина напротив школы 464</t>
  </si>
  <si>
    <t xml:space="preserve">в  августе 2016 года "Подрядчик" Общество с ограниченной ответственностью  "Техно-Сервис" (ООО"Техно-Сервис") </t>
  </si>
  <si>
    <t xml:space="preserve">              31.08.2016г.</t>
  </si>
  <si>
    <t>Глава Местной администрации города Павловска                                                       М.Ю. Сызранцев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</si>
</sst>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0" fillId="0" borderId="0" xfId="0" applyBorder="1"/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5" fillId="0" borderId="0" xfId="0" applyFont="1" applyBorder="1"/>
    <xf numFmtId="0" fontId="6" fillId="0" borderId="0" xfId="0" applyFont="1" applyBorder="1"/>
    <xf numFmtId="2" fontId="0" fillId="0" borderId="1" xfId="0" applyNumberFormat="1" applyBorder="1" applyAlignment="1">
      <alignment wrapText="1"/>
    </xf>
    <xf numFmtId="0" fontId="8" fillId="0" borderId="0" xfId="0" applyFont="1" applyBorder="1"/>
    <xf numFmtId="2" fontId="0" fillId="0" borderId="0" xfId="0" applyNumberFormat="1" applyBorder="1" applyAlignment="1">
      <alignment horizontal="left" vertical="top" wrapText="1"/>
    </xf>
    <xf numFmtId="2" fontId="0" fillId="0" borderId="0" xfId="0" applyNumberFormat="1" applyBorder="1" applyAlignment="1">
      <alignment wrapText="1"/>
    </xf>
    <xf numFmtId="2" fontId="0" fillId="0" borderId="2" xfId="0" applyNumberFormat="1" applyBorder="1" applyAlignment="1">
      <alignment horizontal="left"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2" fontId="0" fillId="0" borderId="4" xfId="0" applyNumberForma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0" fillId="0" borderId="3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4" xfId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4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2" fontId="0" fillId="0" borderId="6" xfId="0" applyNumberForma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1" xfId="0" applyBorder="1" applyAlignment="1">
      <alignment wrapText="1"/>
    </xf>
  </cellXfs>
  <cellStyles count="5">
    <cellStyle name="Денежный 2" xfId="3"/>
    <cellStyle name="Денежный 3" xfId="2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N14" sqref="N14"/>
    </sheetView>
  </sheetViews>
  <sheetFormatPr defaultRowHeight="15" x14ac:dyDescent="0.25"/>
  <cols>
    <col min="1" max="1" width="4.7109375" customWidth="1"/>
    <col min="2" max="2" width="21.7109375" customWidth="1"/>
    <col min="3" max="3" width="13.7109375" customWidth="1"/>
    <col min="4" max="4" width="10.7109375" customWidth="1"/>
    <col min="5" max="5" width="12.85546875" customWidth="1"/>
    <col min="6" max="6" width="11.28515625" customWidth="1"/>
    <col min="7" max="7" width="10.140625" customWidth="1"/>
    <col min="8" max="8" width="11.7109375" customWidth="1"/>
    <col min="9" max="9" width="10.5703125" customWidth="1"/>
    <col min="10" max="10" width="11.28515625" customWidth="1"/>
    <col min="11" max="11" width="9.42578125" customWidth="1"/>
  </cols>
  <sheetData>
    <row r="1" spans="1:14" ht="18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 ht="15.75" x14ac:dyDescent="0.25">
      <c r="A2" s="13" t="s">
        <v>1</v>
      </c>
      <c r="B2" s="15"/>
      <c r="C2" s="1"/>
      <c r="D2" s="1"/>
      <c r="E2" s="1"/>
      <c r="F2" s="1"/>
      <c r="G2" s="1"/>
      <c r="H2" s="1"/>
      <c r="I2" s="1"/>
      <c r="J2" s="13" t="s">
        <v>36</v>
      </c>
      <c r="K2" s="12"/>
    </row>
    <row r="3" spans="1:14" x14ac:dyDescent="0.2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x14ac:dyDescent="0.2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x14ac:dyDescent="0.25">
      <c r="A5" s="1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x14ac:dyDescent="0.25">
      <c r="A6" s="1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x14ac:dyDescent="0.25">
      <c r="A7" s="1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x14ac:dyDescent="0.25">
      <c r="A8" s="1" t="s">
        <v>35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x14ac:dyDescent="0.25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4" x14ac:dyDescent="0.25">
      <c r="A10" s="1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4" ht="33.75" customHeight="1" x14ac:dyDescent="0.25">
      <c r="A11" s="41" t="s">
        <v>4</v>
      </c>
      <c r="B11" s="41" t="s">
        <v>5</v>
      </c>
      <c r="C11" s="37" t="s">
        <v>6</v>
      </c>
      <c r="D11" s="38"/>
      <c r="E11" s="41" t="s">
        <v>7</v>
      </c>
      <c r="F11" s="23" t="s">
        <v>21</v>
      </c>
      <c r="G11" s="35"/>
      <c r="H11" s="23" t="s">
        <v>8</v>
      </c>
      <c r="I11" s="35"/>
      <c r="J11" s="36" t="s">
        <v>9</v>
      </c>
      <c r="K11" s="36"/>
      <c r="L11" s="1"/>
    </row>
    <row r="12" spans="1:14" ht="30" x14ac:dyDescent="0.25">
      <c r="A12" s="42"/>
      <c r="B12" s="42"/>
      <c r="C12" s="39"/>
      <c r="D12" s="40"/>
      <c r="E12" s="42"/>
      <c r="F12" s="2" t="s">
        <v>10</v>
      </c>
      <c r="G12" s="2" t="s">
        <v>11</v>
      </c>
      <c r="H12" s="2" t="s">
        <v>10</v>
      </c>
      <c r="I12" s="2" t="s">
        <v>11</v>
      </c>
      <c r="J12" s="2" t="s">
        <v>10</v>
      </c>
      <c r="K12" s="2" t="s">
        <v>11</v>
      </c>
      <c r="L12" s="1"/>
    </row>
    <row r="13" spans="1:14" ht="29.25" customHeight="1" x14ac:dyDescent="0.25">
      <c r="A13" s="46">
        <v>1</v>
      </c>
      <c r="B13" s="43" t="s">
        <v>17</v>
      </c>
      <c r="C13" s="21" t="s">
        <v>12</v>
      </c>
      <c r="D13" s="2" t="s">
        <v>13</v>
      </c>
      <c r="E13" s="3">
        <v>3.82</v>
      </c>
      <c r="F13" s="2">
        <f>G13*E13</f>
        <v>14198.939999999999</v>
      </c>
      <c r="G13" s="2">
        <v>3717</v>
      </c>
      <c r="H13" s="2">
        <f>I13*E13</f>
        <v>14198.939999999999</v>
      </c>
      <c r="I13" s="2">
        <f>G13-K13</f>
        <v>3717</v>
      </c>
      <c r="J13" s="2">
        <f>K13*E13</f>
        <v>0</v>
      </c>
      <c r="K13" s="2">
        <v>0</v>
      </c>
      <c r="L13" s="1"/>
    </row>
    <row r="14" spans="1:14" ht="30.75" customHeight="1" x14ac:dyDescent="0.25">
      <c r="A14" s="47"/>
      <c r="B14" s="44"/>
      <c r="C14" s="22"/>
      <c r="D14" s="2" t="s">
        <v>14</v>
      </c>
      <c r="E14" s="3">
        <v>1.23</v>
      </c>
      <c r="F14" s="2">
        <f t="shared" ref="F14:F33" si="0">G14*E14</f>
        <v>6858.48</v>
      </c>
      <c r="G14" s="2">
        <v>5576</v>
      </c>
      <c r="H14" s="2">
        <f t="shared" ref="H14:H16" si="1">I14*E14</f>
        <v>6858.48</v>
      </c>
      <c r="I14" s="2">
        <f t="shared" ref="I14:I33" si="2">G14-K14</f>
        <v>5576</v>
      </c>
      <c r="J14" s="2">
        <f t="shared" ref="J14:J16" si="3">K14*E14</f>
        <v>0</v>
      </c>
      <c r="K14" s="2">
        <v>0</v>
      </c>
      <c r="L14" s="1"/>
    </row>
    <row r="15" spans="1:14" ht="26.45" customHeight="1" x14ac:dyDescent="0.25">
      <c r="A15" s="47"/>
      <c r="B15" s="44"/>
      <c r="C15" s="23" t="s">
        <v>18</v>
      </c>
      <c r="D15" s="24"/>
      <c r="E15" s="3">
        <v>2.21</v>
      </c>
      <c r="F15" s="2">
        <f t="shared" si="0"/>
        <v>1403.35</v>
      </c>
      <c r="G15" s="2">
        <v>635</v>
      </c>
      <c r="H15" s="2">
        <f t="shared" si="1"/>
        <v>1264.1199999999999</v>
      </c>
      <c r="I15" s="2">
        <f t="shared" si="2"/>
        <v>572</v>
      </c>
      <c r="J15" s="2">
        <f t="shared" si="3"/>
        <v>139.22999999999999</v>
      </c>
      <c r="K15" s="2">
        <v>63</v>
      </c>
      <c r="L15" s="1"/>
      <c r="N15" s="4"/>
    </row>
    <row r="16" spans="1:14" ht="15" customHeight="1" x14ac:dyDescent="0.25">
      <c r="A16" s="48"/>
      <c r="B16" s="45"/>
      <c r="C16" s="23" t="s">
        <v>19</v>
      </c>
      <c r="D16" s="24"/>
      <c r="E16" s="3">
        <v>1.48</v>
      </c>
      <c r="F16" s="2">
        <f t="shared" si="0"/>
        <v>27340.04</v>
      </c>
      <c r="G16" s="2">
        <v>18473</v>
      </c>
      <c r="H16" s="2">
        <f t="shared" si="1"/>
        <v>27340.04</v>
      </c>
      <c r="I16" s="2">
        <f t="shared" si="2"/>
        <v>18473</v>
      </c>
      <c r="J16" s="2">
        <f t="shared" si="3"/>
        <v>0</v>
      </c>
      <c r="K16" s="2">
        <v>0</v>
      </c>
      <c r="L16" s="1"/>
    </row>
    <row r="17" spans="1:12" ht="28.5" customHeight="1" x14ac:dyDescent="0.25">
      <c r="A17" s="46">
        <v>2</v>
      </c>
      <c r="B17" s="50" t="s">
        <v>27</v>
      </c>
      <c r="C17" s="21" t="s">
        <v>12</v>
      </c>
      <c r="D17" s="5" t="s">
        <v>13</v>
      </c>
      <c r="E17" s="7">
        <v>3.82</v>
      </c>
      <c r="F17" s="6">
        <f t="shared" si="0"/>
        <v>10325.459999999999</v>
      </c>
      <c r="G17" s="5">
        <v>2703</v>
      </c>
      <c r="H17" s="6">
        <f t="shared" ref="H17:H33" si="4">I17*E17</f>
        <v>9294.06</v>
      </c>
      <c r="I17" s="6">
        <f t="shared" si="2"/>
        <v>2433</v>
      </c>
      <c r="J17" s="6">
        <f t="shared" ref="J17:J33" si="5">K17*E17</f>
        <v>1031.3999999999999</v>
      </c>
      <c r="K17" s="5">
        <v>270</v>
      </c>
      <c r="L17" s="1"/>
    </row>
    <row r="18" spans="1:12" ht="30" customHeight="1" x14ac:dyDescent="0.25">
      <c r="A18" s="47"/>
      <c r="B18" s="44"/>
      <c r="C18" s="49"/>
      <c r="D18" s="5" t="s">
        <v>14</v>
      </c>
      <c r="E18" s="7">
        <v>1.23</v>
      </c>
      <c r="F18" s="6">
        <f t="shared" si="0"/>
        <v>4987.6499999999996</v>
      </c>
      <c r="G18" s="5">
        <v>4055</v>
      </c>
      <c r="H18" s="6">
        <f t="shared" si="4"/>
        <v>4489.5</v>
      </c>
      <c r="I18" s="6">
        <f t="shared" si="2"/>
        <v>3650</v>
      </c>
      <c r="J18" s="6">
        <f t="shared" si="5"/>
        <v>498.15</v>
      </c>
      <c r="K18" s="5">
        <v>405</v>
      </c>
      <c r="L18" s="1"/>
    </row>
    <row r="19" spans="1:12" ht="28.5" customHeight="1" x14ac:dyDescent="0.25">
      <c r="A19" s="47"/>
      <c r="B19" s="44"/>
      <c r="C19" s="23" t="s">
        <v>18</v>
      </c>
      <c r="D19" s="35"/>
      <c r="E19" s="7">
        <v>2.21</v>
      </c>
      <c r="F19" s="6">
        <f t="shared" si="0"/>
        <v>324.87</v>
      </c>
      <c r="G19" s="5">
        <v>147</v>
      </c>
      <c r="H19" s="6">
        <f t="shared" si="4"/>
        <v>324.87</v>
      </c>
      <c r="I19" s="6">
        <f t="shared" si="2"/>
        <v>147</v>
      </c>
      <c r="J19" s="6">
        <f t="shared" si="5"/>
        <v>0</v>
      </c>
      <c r="K19" s="5">
        <v>0</v>
      </c>
      <c r="L19" s="1"/>
    </row>
    <row r="20" spans="1:12" ht="99.75" hidden="1" customHeight="1" x14ac:dyDescent="0.25">
      <c r="A20" s="47"/>
      <c r="B20" s="44"/>
      <c r="C20" s="23" t="s">
        <v>19</v>
      </c>
      <c r="D20" s="35"/>
      <c r="E20" s="7">
        <v>1.48</v>
      </c>
      <c r="F20" s="6">
        <f t="shared" si="0"/>
        <v>0</v>
      </c>
      <c r="G20" s="5"/>
      <c r="H20" s="6">
        <f t="shared" si="4"/>
        <v>0</v>
      </c>
      <c r="I20" s="6">
        <f t="shared" si="2"/>
        <v>0</v>
      </c>
      <c r="J20" s="6">
        <f t="shared" si="5"/>
        <v>0</v>
      </c>
      <c r="K20" s="5"/>
      <c r="L20" s="1"/>
    </row>
    <row r="21" spans="1:12" ht="18" customHeight="1" x14ac:dyDescent="0.25">
      <c r="A21" s="48"/>
      <c r="B21" s="45"/>
      <c r="C21" s="23" t="s">
        <v>19</v>
      </c>
      <c r="D21" s="24"/>
      <c r="E21" s="5">
        <v>1.48</v>
      </c>
      <c r="F21" s="6">
        <f t="shared" si="0"/>
        <v>12856.76</v>
      </c>
      <c r="G21" s="5">
        <v>8687</v>
      </c>
      <c r="H21" s="6">
        <f t="shared" si="4"/>
        <v>10954.96</v>
      </c>
      <c r="I21" s="6">
        <f t="shared" si="2"/>
        <v>7402</v>
      </c>
      <c r="J21" s="6">
        <f t="shared" si="5"/>
        <v>1901.8</v>
      </c>
      <c r="K21" s="5">
        <v>1285</v>
      </c>
      <c r="L21" s="1"/>
    </row>
    <row r="22" spans="1:12" ht="27.75" customHeight="1" x14ac:dyDescent="0.25">
      <c r="A22" s="25">
        <v>3</v>
      </c>
      <c r="B22" s="43" t="s">
        <v>28</v>
      </c>
      <c r="C22" s="21" t="s">
        <v>12</v>
      </c>
      <c r="D22" s="9" t="s">
        <v>13</v>
      </c>
      <c r="E22" s="8">
        <v>3.82</v>
      </c>
      <c r="F22" s="9">
        <f t="shared" si="0"/>
        <v>5225.76</v>
      </c>
      <c r="G22" s="9">
        <v>1368</v>
      </c>
      <c r="H22" s="9">
        <f t="shared" si="4"/>
        <v>4706.24</v>
      </c>
      <c r="I22" s="9">
        <f t="shared" si="2"/>
        <v>1232</v>
      </c>
      <c r="J22" s="9">
        <f t="shared" si="5"/>
        <v>519.52</v>
      </c>
      <c r="K22" s="9">
        <v>136</v>
      </c>
      <c r="L22" s="1"/>
    </row>
    <row r="23" spans="1:12" ht="27.75" customHeight="1" x14ac:dyDescent="0.25">
      <c r="A23" s="26"/>
      <c r="B23" s="44"/>
      <c r="C23" s="22"/>
      <c r="D23" s="9" t="s">
        <v>14</v>
      </c>
      <c r="E23" s="8">
        <v>1.23</v>
      </c>
      <c r="F23" s="9">
        <f t="shared" si="0"/>
        <v>2522.73</v>
      </c>
      <c r="G23" s="9">
        <v>2051</v>
      </c>
      <c r="H23" s="9">
        <f t="shared" si="4"/>
        <v>2522.73</v>
      </c>
      <c r="I23" s="9">
        <f t="shared" si="2"/>
        <v>2051</v>
      </c>
      <c r="J23" s="9">
        <f t="shared" si="5"/>
        <v>0</v>
      </c>
      <c r="K23" s="9">
        <v>0</v>
      </c>
      <c r="L23" s="1"/>
    </row>
    <row r="24" spans="1:12" ht="29.25" customHeight="1" x14ac:dyDescent="0.25">
      <c r="A24" s="26"/>
      <c r="B24" s="44"/>
      <c r="C24" s="23" t="s">
        <v>18</v>
      </c>
      <c r="D24" s="24"/>
      <c r="E24" s="8">
        <v>2.21</v>
      </c>
      <c r="F24" s="9">
        <f t="shared" si="0"/>
        <v>400.01</v>
      </c>
      <c r="G24" s="9">
        <v>181</v>
      </c>
      <c r="H24" s="9">
        <f t="shared" si="4"/>
        <v>400.01</v>
      </c>
      <c r="I24" s="9">
        <f t="shared" si="2"/>
        <v>181</v>
      </c>
      <c r="J24" s="9">
        <f t="shared" si="5"/>
        <v>0</v>
      </c>
      <c r="K24" s="9">
        <v>0</v>
      </c>
      <c r="L24" s="1"/>
    </row>
    <row r="25" spans="1:12" ht="18" customHeight="1" x14ac:dyDescent="0.25">
      <c r="A25" s="27"/>
      <c r="B25" s="45"/>
      <c r="C25" s="23" t="s">
        <v>19</v>
      </c>
      <c r="D25" s="24"/>
      <c r="E25" s="8">
        <v>1.48</v>
      </c>
      <c r="F25" s="9">
        <f t="shared" si="0"/>
        <v>1336.44</v>
      </c>
      <c r="G25" s="9">
        <v>903</v>
      </c>
      <c r="H25" s="9">
        <f t="shared" si="4"/>
        <v>1336.44</v>
      </c>
      <c r="I25" s="9">
        <f t="shared" si="2"/>
        <v>903</v>
      </c>
      <c r="J25" s="9">
        <f t="shared" si="5"/>
        <v>0</v>
      </c>
      <c r="K25" s="9">
        <v>0</v>
      </c>
      <c r="L25" s="1"/>
    </row>
    <row r="26" spans="1:12" ht="27.75" customHeight="1" x14ac:dyDescent="0.25">
      <c r="A26" s="25">
        <v>4</v>
      </c>
      <c r="B26" s="31" t="s">
        <v>29</v>
      </c>
      <c r="C26" s="21" t="s">
        <v>12</v>
      </c>
      <c r="D26" s="9" t="s">
        <v>13</v>
      </c>
      <c r="E26" s="8">
        <v>3.82</v>
      </c>
      <c r="F26" s="9">
        <f t="shared" si="0"/>
        <v>5539</v>
      </c>
      <c r="G26" s="9">
        <v>1450</v>
      </c>
      <c r="H26" s="9">
        <f t="shared" si="4"/>
        <v>5539</v>
      </c>
      <c r="I26" s="9">
        <f t="shared" si="2"/>
        <v>1450</v>
      </c>
      <c r="J26" s="9">
        <f t="shared" si="5"/>
        <v>0</v>
      </c>
      <c r="K26" s="9">
        <v>0</v>
      </c>
      <c r="L26" s="1"/>
    </row>
    <row r="27" spans="1:12" ht="28.5" customHeight="1" x14ac:dyDescent="0.25">
      <c r="A27" s="26"/>
      <c r="B27" s="32"/>
      <c r="C27" s="22"/>
      <c r="D27" s="9" t="s">
        <v>14</v>
      </c>
      <c r="E27" s="8">
        <v>1.23</v>
      </c>
      <c r="F27" s="9">
        <f t="shared" si="0"/>
        <v>2675.25</v>
      </c>
      <c r="G27" s="9">
        <v>2175</v>
      </c>
      <c r="H27" s="9">
        <f t="shared" si="4"/>
        <v>2675.25</v>
      </c>
      <c r="I27" s="9">
        <f t="shared" si="2"/>
        <v>2175</v>
      </c>
      <c r="J27" s="9">
        <f t="shared" si="5"/>
        <v>0</v>
      </c>
      <c r="K27" s="9">
        <v>0</v>
      </c>
      <c r="L27" s="1"/>
    </row>
    <row r="28" spans="1:12" ht="27.75" customHeight="1" x14ac:dyDescent="0.25">
      <c r="A28" s="26"/>
      <c r="B28" s="32"/>
      <c r="C28" s="23" t="s">
        <v>18</v>
      </c>
      <c r="D28" s="24"/>
      <c r="E28" s="8">
        <v>2.21</v>
      </c>
      <c r="F28" s="9">
        <f t="shared" si="0"/>
        <v>8426.73</v>
      </c>
      <c r="G28" s="9">
        <v>3813</v>
      </c>
      <c r="H28" s="9">
        <f t="shared" si="4"/>
        <v>6747.13</v>
      </c>
      <c r="I28" s="9">
        <f t="shared" si="2"/>
        <v>3053</v>
      </c>
      <c r="J28" s="9">
        <f t="shared" si="5"/>
        <v>1679.6</v>
      </c>
      <c r="K28" s="9">
        <v>760</v>
      </c>
      <c r="L28" s="1"/>
    </row>
    <row r="29" spans="1:12" ht="40.5" customHeight="1" x14ac:dyDescent="0.25">
      <c r="A29" s="27"/>
      <c r="B29" s="33"/>
      <c r="C29" s="23" t="s">
        <v>19</v>
      </c>
      <c r="D29" s="24"/>
      <c r="E29" s="8">
        <v>1.48</v>
      </c>
      <c r="F29" s="9">
        <f t="shared" si="0"/>
        <v>32885.599999999999</v>
      </c>
      <c r="G29" s="9">
        <v>22220</v>
      </c>
      <c r="H29" s="9">
        <f t="shared" si="4"/>
        <v>32885.599999999999</v>
      </c>
      <c r="I29" s="9">
        <f t="shared" si="2"/>
        <v>22220</v>
      </c>
      <c r="J29" s="9">
        <f t="shared" si="5"/>
        <v>0</v>
      </c>
      <c r="K29" s="9">
        <v>0</v>
      </c>
      <c r="L29" s="1"/>
    </row>
    <row r="30" spans="1:12" ht="30" customHeight="1" x14ac:dyDescent="0.25">
      <c r="A30" s="25">
        <v>5</v>
      </c>
      <c r="B30" s="28" t="s">
        <v>30</v>
      </c>
      <c r="C30" s="21" t="s">
        <v>12</v>
      </c>
      <c r="D30" s="9" t="s">
        <v>13</v>
      </c>
      <c r="E30" s="8">
        <v>3.82</v>
      </c>
      <c r="F30" s="9">
        <f t="shared" si="0"/>
        <v>7300.0199999999995</v>
      </c>
      <c r="G30" s="9">
        <v>1911</v>
      </c>
      <c r="H30" s="9">
        <f t="shared" si="4"/>
        <v>5122.62</v>
      </c>
      <c r="I30" s="9">
        <f t="shared" si="2"/>
        <v>1341</v>
      </c>
      <c r="J30" s="9">
        <f t="shared" si="5"/>
        <v>2177.4</v>
      </c>
      <c r="K30" s="9">
        <v>570</v>
      </c>
      <c r="L30" s="1"/>
    </row>
    <row r="31" spans="1:12" ht="29.25" customHeight="1" x14ac:dyDescent="0.25">
      <c r="A31" s="26"/>
      <c r="B31" s="29"/>
      <c r="C31" s="22"/>
      <c r="D31" s="9" t="s">
        <v>14</v>
      </c>
      <c r="E31" s="8">
        <v>1.23</v>
      </c>
      <c r="F31" s="9">
        <f t="shared" si="0"/>
        <v>3525.18</v>
      </c>
      <c r="G31" s="9">
        <v>2866</v>
      </c>
      <c r="H31" s="9">
        <f t="shared" si="4"/>
        <v>2469.84</v>
      </c>
      <c r="I31" s="9">
        <f t="shared" si="2"/>
        <v>2008</v>
      </c>
      <c r="J31" s="9">
        <f t="shared" si="5"/>
        <v>1055.3399999999999</v>
      </c>
      <c r="K31" s="9">
        <v>858</v>
      </c>
      <c r="L31" s="1"/>
    </row>
    <row r="32" spans="1:12" ht="29.25" customHeight="1" x14ac:dyDescent="0.25">
      <c r="A32" s="26"/>
      <c r="B32" s="29"/>
      <c r="C32" s="23" t="s">
        <v>18</v>
      </c>
      <c r="D32" s="24"/>
      <c r="E32" s="8">
        <v>2.21</v>
      </c>
      <c r="F32" s="9">
        <f t="shared" si="0"/>
        <v>1752.53</v>
      </c>
      <c r="G32" s="9">
        <v>793</v>
      </c>
      <c r="H32" s="9">
        <f t="shared" si="4"/>
        <v>1752.53</v>
      </c>
      <c r="I32" s="9">
        <f t="shared" si="2"/>
        <v>793</v>
      </c>
      <c r="J32" s="9">
        <f t="shared" si="5"/>
        <v>0</v>
      </c>
      <c r="K32" s="9">
        <v>0</v>
      </c>
      <c r="L32" s="1"/>
    </row>
    <row r="33" spans="1:12" ht="13.5" customHeight="1" x14ac:dyDescent="0.25">
      <c r="A33" s="27"/>
      <c r="B33" s="30"/>
      <c r="C33" s="23" t="s">
        <v>19</v>
      </c>
      <c r="D33" s="24"/>
      <c r="E33" s="8">
        <v>1.48</v>
      </c>
      <c r="F33" s="9">
        <f t="shared" si="0"/>
        <v>26679.96</v>
      </c>
      <c r="G33" s="9">
        <v>18027</v>
      </c>
      <c r="H33" s="9">
        <f t="shared" si="4"/>
        <v>26679.96</v>
      </c>
      <c r="I33" s="9">
        <f t="shared" si="2"/>
        <v>18027</v>
      </c>
      <c r="J33" s="9">
        <f t="shared" si="5"/>
        <v>0</v>
      </c>
      <c r="K33" s="9">
        <v>0</v>
      </c>
      <c r="L33" s="1"/>
    </row>
    <row r="34" spans="1:12" ht="28.5" customHeight="1" x14ac:dyDescent="0.25">
      <c r="A34" s="51">
        <v>6</v>
      </c>
      <c r="B34" s="28" t="s">
        <v>32</v>
      </c>
      <c r="C34" s="21" t="s">
        <v>12</v>
      </c>
      <c r="D34" s="11" t="s">
        <v>13</v>
      </c>
      <c r="E34" s="10">
        <v>3.82</v>
      </c>
      <c r="F34" s="11">
        <f t="shared" ref="F34:F37" si="6">G34*E34</f>
        <v>1715.1799999999998</v>
      </c>
      <c r="G34" s="11">
        <v>449</v>
      </c>
      <c r="H34" s="11">
        <f t="shared" ref="H34:H37" si="7">I34*E34</f>
        <v>1547.1</v>
      </c>
      <c r="I34" s="11">
        <f t="shared" ref="I34:I37" si="8">G34-K34</f>
        <v>405</v>
      </c>
      <c r="J34" s="11">
        <f t="shared" ref="J34:J37" si="9">K34*E34</f>
        <v>168.07999999999998</v>
      </c>
      <c r="K34" s="11">
        <v>44</v>
      </c>
      <c r="L34" s="1"/>
    </row>
    <row r="35" spans="1:12" ht="27" customHeight="1" x14ac:dyDescent="0.25">
      <c r="A35" s="51"/>
      <c r="B35" s="29"/>
      <c r="C35" s="22"/>
      <c r="D35" s="11" t="s">
        <v>14</v>
      </c>
      <c r="E35" s="10">
        <v>1.23</v>
      </c>
      <c r="F35" s="11">
        <f t="shared" si="6"/>
        <v>829.02</v>
      </c>
      <c r="G35" s="11">
        <v>674</v>
      </c>
      <c r="H35" s="11">
        <f t="shared" si="7"/>
        <v>746.61</v>
      </c>
      <c r="I35" s="11">
        <f t="shared" si="8"/>
        <v>607</v>
      </c>
      <c r="J35" s="11">
        <f t="shared" si="9"/>
        <v>82.41</v>
      </c>
      <c r="K35" s="11">
        <v>67</v>
      </c>
      <c r="L35" s="1"/>
    </row>
    <row r="36" spans="1:12" ht="13.5" customHeight="1" x14ac:dyDescent="0.25">
      <c r="A36" s="51"/>
      <c r="B36" s="29"/>
      <c r="C36" s="23" t="s">
        <v>18</v>
      </c>
      <c r="D36" s="24"/>
      <c r="E36" s="10">
        <v>2.21</v>
      </c>
      <c r="F36" s="11">
        <f t="shared" si="6"/>
        <v>269.62</v>
      </c>
      <c r="G36" s="11">
        <v>122</v>
      </c>
      <c r="H36" s="11">
        <f t="shared" si="7"/>
        <v>269.62</v>
      </c>
      <c r="I36" s="11">
        <f t="shared" si="8"/>
        <v>122</v>
      </c>
      <c r="J36" s="11">
        <f t="shared" si="9"/>
        <v>0</v>
      </c>
      <c r="K36" s="11">
        <v>0</v>
      </c>
      <c r="L36" s="1"/>
    </row>
    <row r="37" spans="1:12" ht="24" customHeight="1" x14ac:dyDescent="0.25">
      <c r="A37" s="51"/>
      <c r="B37" s="30"/>
      <c r="C37" s="23" t="s">
        <v>19</v>
      </c>
      <c r="D37" s="24"/>
      <c r="E37" s="10">
        <v>1.48</v>
      </c>
      <c r="F37" s="11">
        <f t="shared" si="6"/>
        <v>14582.44</v>
      </c>
      <c r="G37" s="11">
        <v>9853</v>
      </c>
      <c r="H37" s="11">
        <f t="shared" si="7"/>
        <v>14582.44</v>
      </c>
      <c r="I37" s="11">
        <f t="shared" si="8"/>
        <v>9853</v>
      </c>
      <c r="J37" s="11">
        <f t="shared" si="9"/>
        <v>0</v>
      </c>
      <c r="K37" s="11">
        <v>0</v>
      </c>
      <c r="L37" s="1"/>
    </row>
    <row r="38" spans="1:12" ht="26.25" customHeight="1" x14ac:dyDescent="0.25">
      <c r="A38" s="25">
        <v>7</v>
      </c>
      <c r="B38" s="28" t="s">
        <v>34</v>
      </c>
      <c r="C38" s="21" t="s">
        <v>12</v>
      </c>
      <c r="D38" s="11" t="s">
        <v>13</v>
      </c>
      <c r="E38" s="10">
        <v>3.82</v>
      </c>
      <c r="F38" s="11">
        <f t="shared" ref="F38:F41" si="10">G38*E38</f>
        <v>4488.5</v>
      </c>
      <c r="G38" s="11">
        <v>1175</v>
      </c>
      <c r="H38" s="11">
        <f t="shared" ref="H38:H41" si="11">I38*E38</f>
        <v>4488.5</v>
      </c>
      <c r="I38" s="11">
        <f t="shared" ref="I38:I41" si="12">G38-K38</f>
        <v>1175</v>
      </c>
      <c r="J38" s="11">
        <f t="shared" ref="J38:J41" si="13">K38*E38</f>
        <v>0</v>
      </c>
      <c r="K38" s="11">
        <v>0</v>
      </c>
      <c r="L38" s="1"/>
    </row>
    <row r="39" spans="1:12" ht="28.5" customHeight="1" x14ac:dyDescent="0.25">
      <c r="A39" s="26"/>
      <c r="B39" s="29"/>
      <c r="C39" s="22"/>
      <c r="D39" s="11" t="s">
        <v>14</v>
      </c>
      <c r="E39" s="10">
        <v>1.23</v>
      </c>
      <c r="F39" s="11">
        <f t="shared" si="10"/>
        <v>2168.4899999999998</v>
      </c>
      <c r="G39" s="11">
        <v>1763</v>
      </c>
      <c r="H39" s="11">
        <f t="shared" si="11"/>
        <v>2168.4899999999998</v>
      </c>
      <c r="I39" s="11">
        <f t="shared" si="12"/>
        <v>1763</v>
      </c>
      <c r="J39" s="11">
        <f t="shared" si="13"/>
        <v>0</v>
      </c>
      <c r="K39" s="11">
        <v>0</v>
      </c>
      <c r="L39" s="1"/>
    </row>
    <row r="40" spans="1:12" ht="27" customHeight="1" x14ac:dyDescent="0.25">
      <c r="A40" s="26"/>
      <c r="B40" s="29"/>
      <c r="C40" s="23" t="s">
        <v>18</v>
      </c>
      <c r="D40" s="24"/>
      <c r="E40" s="10">
        <v>2.21</v>
      </c>
      <c r="F40" s="11">
        <f t="shared" si="10"/>
        <v>1082.9000000000001</v>
      </c>
      <c r="G40" s="11">
        <v>490</v>
      </c>
      <c r="H40" s="11">
        <f t="shared" si="11"/>
        <v>1082.9000000000001</v>
      </c>
      <c r="I40" s="11">
        <f t="shared" si="12"/>
        <v>490</v>
      </c>
      <c r="J40" s="11">
        <f t="shared" si="13"/>
        <v>0</v>
      </c>
      <c r="K40" s="11">
        <v>0</v>
      </c>
      <c r="L40" s="1"/>
    </row>
    <row r="41" spans="1:12" ht="13.5" customHeight="1" x14ac:dyDescent="0.25">
      <c r="A41" s="27"/>
      <c r="B41" s="30"/>
      <c r="C41" s="23" t="s">
        <v>19</v>
      </c>
      <c r="D41" s="24"/>
      <c r="E41" s="10">
        <v>1.48</v>
      </c>
      <c r="F41" s="11">
        <f t="shared" si="10"/>
        <v>18280.96</v>
      </c>
      <c r="G41" s="11">
        <v>12352</v>
      </c>
      <c r="H41" s="11">
        <f t="shared" si="11"/>
        <v>14625.36</v>
      </c>
      <c r="I41" s="11">
        <f t="shared" si="12"/>
        <v>9882</v>
      </c>
      <c r="J41" s="11">
        <f t="shared" si="13"/>
        <v>3655.6</v>
      </c>
      <c r="K41" s="11">
        <v>2470</v>
      </c>
      <c r="L41" s="1"/>
    </row>
    <row r="42" spans="1:12" ht="27.75" customHeight="1" x14ac:dyDescent="0.25">
      <c r="A42" s="25">
        <v>8</v>
      </c>
      <c r="B42" s="28" t="s">
        <v>33</v>
      </c>
      <c r="C42" s="21" t="s">
        <v>12</v>
      </c>
      <c r="D42" s="11" t="s">
        <v>13</v>
      </c>
      <c r="E42" s="10">
        <v>3.82</v>
      </c>
      <c r="F42" s="11">
        <f t="shared" ref="F42:F45" si="14">G42*E42</f>
        <v>3415.08</v>
      </c>
      <c r="G42" s="11">
        <v>894</v>
      </c>
      <c r="H42" s="11">
        <f t="shared" ref="H42:H45" si="15">I42*E42</f>
        <v>3075.1</v>
      </c>
      <c r="I42" s="11">
        <f t="shared" ref="I42:I45" si="16">G42-K42</f>
        <v>805</v>
      </c>
      <c r="J42" s="11">
        <f t="shared" ref="J42:J45" si="17">K42*E42</f>
        <v>339.97999999999996</v>
      </c>
      <c r="K42" s="11">
        <v>89</v>
      </c>
      <c r="L42" s="1"/>
    </row>
    <row r="43" spans="1:12" ht="32.25" customHeight="1" x14ac:dyDescent="0.25">
      <c r="A43" s="26"/>
      <c r="B43" s="29"/>
      <c r="C43" s="22"/>
      <c r="D43" s="11" t="s">
        <v>14</v>
      </c>
      <c r="E43" s="10">
        <v>1.23</v>
      </c>
      <c r="F43" s="11">
        <f t="shared" si="14"/>
        <v>1649.43</v>
      </c>
      <c r="G43" s="11">
        <v>1341</v>
      </c>
      <c r="H43" s="11">
        <f t="shared" si="15"/>
        <v>1484.61</v>
      </c>
      <c r="I43" s="11">
        <f t="shared" si="16"/>
        <v>1207</v>
      </c>
      <c r="J43" s="11">
        <f t="shared" si="17"/>
        <v>164.82</v>
      </c>
      <c r="K43" s="11">
        <v>134</v>
      </c>
      <c r="L43" s="1"/>
    </row>
    <row r="44" spans="1:12" ht="28.5" customHeight="1" x14ac:dyDescent="0.25">
      <c r="A44" s="26"/>
      <c r="B44" s="29"/>
      <c r="C44" s="23" t="s">
        <v>18</v>
      </c>
      <c r="D44" s="24"/>
      <c r="E44" s="10">
        <v>2.21</v>
      </c>
      <c r="F44" s="11">
        <f t="shared" si="14"/>
        <v>3173.56</v>
      </c>
      <c r="G44" s="11">
        <v>1436</v>
      </c>
      <c r="H44" s="11">
        <f t="shared" si="15"/>
        <v>3173.56</v>
      </c>
      <c r="I44" s="11">
        <f t="shared" si="16"/>
        <v>1436</v>
      </c>
      <c r="J44" s="11">
        <f t="shared" si="17"/>
        <v>0</v>
      </c>
      <c r="K44" s="11">
        <v>0</v>
      </c>
      <c r="L44" s="1"/>
    </row>
    <row r="45" spans="1:12" ht="13.5" customHeight="1" x14ac:dyDescent="0.25">
      <c r="A45" s="27"/>
      <c r="B45" s="30"/>
      <c r="C45" s="23" t="s">
        <v>19</v>
      </c>
      <c r="D45" s="24"/>
      <c r="E45" s="10">
        <v>1.48</v>
      </c>
      <c r="F45" s="11">
        <f t="shared" si="14"/>
        <v>16780.240000000002</v>
      </c>
      <c r="G45" s="11">
        <v>11338</v>
      </c>
      <c r="H45" s="14">
        <f t="shared" si="15"/>
        <v>16780.240000000002</v>
      </c>
      <c r="I45" s="11">
        <f t="shared" si="16"/>
        <v>11338</v>
      </c>
      <c r="J45" s="11">
        <f t="shared" si="17"/>
        <v>0</v>
      </c>
      <c r="K45" s="11">
        <v>0</v>
      </c>
      <c r="L45" s="1"/>
    </row>
    <row r="46" spans="1:12" ht="15" customHeight="1" x14ac:dyDescent="0.25">
      <c r="A46" s="18" t="s">
        <v>15</v>
      </c>
      <c r="B46" s="19"/>
      <c r="C46" s="19"/>
      <c r="D46" s="19"/>
      <c r="E46" s="20"/>
      <c r="F46" s="5">
        <f>SUM(F13:F45)</f>
        <v>245000.17999999988</v>
      </c>
      <c r="G46" s="5"/>
      <c r="H46" s="5">
        <f>SUM(H13:H45)</f>
        <v>231586.84999999995</v>
      </c>
      <c r="I46" s="5"/>
      <c r="J46" s="5">
        <f>SUM(J13:J45)</f>
        <v>13413.33</v>
      </c>
      <c r="K46" s="5"/>
      <c r="L46" s="1"/>
    </row>
    <row r="47" spans="1:12" ht="15" customHeight="1" x14ac:dyDescent="0.25">
      <c r="A47" s="18" t="s">
        <v>16</v>
      </c>
      <c r="B47" s="19"/>
      <c r="C47" s="19"/>
      <c r="D47" s="19"/>
      <c r="E47" s="20"/>
      <c r="F47" s="5">
        <f>F46/100*118</f>
        <v>289100.21239999984</v>
      </c>
      <c r="G47" s="5"/>
      <c r="H47" s="5">
        <f>H46/100*118</f>
        <v>273272.48299999995</v>
      </c>
      <c r="I47" s="5"/>
      <c r="J47" s="5">
        <f>J46/100*118</f>
        <v>15827.729399999998</v>
      </c>
      <c r="K47" s="5"/>
      <c r="L47" s="1"/>
    </row>
    <row r="48" spans="1:12" ht="15" customHeight="1" x14ac:dyDescent="0.25">
      <c r="A48" s="18" t="s">
        <v>31</v>
      </c>
      <c r="B48" s="19"/>
      <c r="C48" s="19"/>
      <c r="D48" s="19"/>
      <c r="E48" s="20"/>
      <c r="F48" s="5">
        <f>F47*0.4099999888267</f>
        <v>118531.08385379655</v>
      </c>
      <c r="G48" s="5"/>
      <c r="H48" s="5">
        <f>H47*0.4099999888267</f>
        <v>112041.71497664455</v>
      </c>
      <c r="I48" s="5"/>
      <c r="J48" s="5">
        <f>J47*0.4099999888267</f>
        <v>6489.368877152031</v>
      </c>
      <c r="K48" s="5"/>
      <c r="L48" s="1"/>
    </row>
    <row r="49" spans="1:12" ht="15" customHeight="1" x14ac:dyDescent="0.25">
      <c r="A49" s="16"/>
      <c r="B49" s="16"/>
      <c r="C49" s="16"/>
      <c r="D49" s="16"/>
      <c r="E49" s="16"/>
      <c r="F49" s="17"/>
      <c r="G49" s="17"/>
      <c r="H49" s="17"/>
      <c r="I49" s="17"/>
      <c r="J49" s="17"/>
      <c r="K49" s="17"/>
      <c r="L49" s="1"/>
    </row>
    <row r="50" spans="1:12" ht="15.75" x14ac:dyDescent="0.25">
      <c r="A50" s="13" t="s">
        <v>37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2" ht="15.75" x14ac:dyDescent="0.25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2" ht="15.75" x14ac:dyDescent="0.25">
      <c r="A52" s="13" t="s">
        <v>26</v>
      </c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52">
    <mergeCell ref="A42:A45"/>
    <mergeCell ref="B42:B45"/>
    <mergeCell ref="C42:C43"/>
    <mergeCell ref="C44:D44"/>
    <mergeCell ref="C45:D45"/>
    <mergeCell ref="A38:A41"/>
    <mergeCell ref="B38:B41"/>
    <mergeCell ref="C38:C39"/>
    <mergeCell ref="C40:D40"/>
    <mergeCell ref="C41:D41"/>
    <mergeCell ref="A34:A37"/>
    <mergeCell ref="B34:B37"/>
    <mergeCell ref="C34:C35"/>
    <mergeCell ref="C36:D36"/>
    <mergeCell ref="C37:D37"/>
    <mergeCell ref="A22:A25"/>
    <mergeCell ref="B22:B25"/>
    <mergeCell ref="C16:D16"/>
    <mergeCell ref="B13:B16"/>
    <mergeCell ref="A13:A16"/>
    <mergeCell ref="C17:C18"/>
    <mergeCell ref="A17:A21"/>
    <mergeCell ref="C21:D21"/>
    <mergeCell ref="B17:B21"/>
    <mergeCell ref="C13:C14"/>
    <mergeCell ref="C20:D20"/>
    <mergeCell ref="C19:D19"/>
    <mergeCell ref="C15:D15"/>
    <mergeCell ref="A1:K1"/>
    <mergeCell ref="F11:G11"/>
    <mergeCell ref="H11:I11"/>
    <mergeCell ref="J11:K11"/>
    <mergeCell ref="C11:D12"/>
    <mergeCell ref="E11:E12"/>
    <mergeCell ref="B11:B12"/>
    <mergeCell ref="A11:A12"/>
    <mergeCell ref="A48:E48"/>
    <mergeCell ref="A46:E46"/>
    <mergeCell ref="A47:E47"/>
    <mergeCell ref="C22:C23"/>
    <mergeCell ref="C24:D24"/>
    <mergeCell ref="C25:D25"/>
    <mergeCell ref="C26:C27"/>
    <mergeCell ref="C28:D28"/>
    <mergeCell ref="C29:D29"/>
    <mergeCell ref="A30:A33"/>
    <mergeCell ref="B30:B33"/>
    <mergeCell ref="C33:D33"/>
    <mergeCell ref="C30:C31"/>
    <mergeCell ref="C32:D32"/>
    <mergeCell ref="A26:A29"/>
    <mergeCell ref="B26:B29"/>
  </mergeCells>
  <pageMargins left="0.70866141732283461" right="0.70866141732283461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2016-09-02T10:56:12Z</dcterms:modified>
</cp:coreProperties>
</file>